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8850" windowHeight="3915" activeTab="0"/>
  </bookViews>
  <sheets>
    <sheet name="P&amp;L" sheetId="1" r:id="rId1"/>
    <sheet name="BSH" sheetId="2" r:id="rId2"/>
  </sheets>
  <definedNames>
    <definedName name="_xlnm.Print_Area">$A$1:$J$73</definedName>
  </definedNames>
  <calcPr fullCalcOnLoad="1"/>
</workbook>
</file>

<file path=xl/sharedStrings.xml><?xml version="1.0" encoding="utf-8"?>
<sst xmlns="http://schemas.openxmlformats.org/spreadsheetml/2006/main" count="171" uniqueCount="103">
  <si>
    <t>SUPER ENTERPRISE HOLDINDS BERHAD</t>
  </si>
  <si>
    <t>QUARTERLY REPORT FOR THE FINANCIAL QUARTER ENDED 30 SEPTEMBER 2001</t>
  </si>
  <si>
    <t>The current quarter's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</si>
  <si>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</si>
  <si>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</si>
  <si>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</si>
  <si>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</si>
  <si>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</si>
  <si>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</si>
  <si>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</si>
  <si>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</si>
  <si>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TODATE</t>
  </si>
  <si>
    <t>PERIOD</t>
  </si>
  <si>
    <t>30/9/2001</t>
  </si>
  <si>
    <t>30/9/2000</t>
  </si>
  <si>
    <t>RM'000</t>
  </si>
  <si>
    <t>(a)</t>
  </si>
  <si>
    <t>Revenue</t>
  </si>
  <si>
    <t>(b)</t>
  </si>
  <si>
    <t>Investment income</t>
  </si>
  <si>
    <t>-</t>
  </si>
  <si>
    <t>(c)</t>
  </si>
  <si>
    <t>Other income including interest income</t>
  </si>
  <si>
    <t>items</t>
  </si>
  <si>
    <t>Depreciation and amortisation</t>
  </si>
  <si>
    <t>(d)</t>
  </si>
  <si>
    <t>Exceptional items</t>
  </si>
  <si>
    <t>(e)</t>
  </si>
  <si>
    <t>and extraordinary items</t>
  </si>
  <si>
    <t>(f)</t>
  </si>
  <si>
    <t>(g)</t>
  </si>
  <si>
    <t>extraordinary items</t>
  </si>
  <si>
    <t>(h)</t>
  </si>
  <si>
    <t>Taxation</t>
  </si>
  <si>
    <t xml:space="preserve">    minority interests</t>
  </si>
  <si>
    <t>(ii) Less minority interest</t>
  </si>
  <si>
    <t>(j)</t>
  </si>
  <si>
    <t>members of the Company</t>
  </si>
  <si>
    <t>(k)</t>
  </si>
  <si>
    <t>(ii)  Less minority interests</t>
  </si>
  <si>
    <t>(iii) Extraordinary items attributable to</t>
  </si>
  <si>
    <t xml:space="preserve">      members of the Company</t>
  </si>
  <si>
    <t>(l)</t>
  </si>
  <si>
    <t>deducting any provision for preference dividends,</t>
  </si>
  <si>
    <t>if any.</t>
  </si>
  <si>
    <t>Dividend per share (sen)</t>
  </si>
  <si>
    <t>As at End of Current Quarter</t>
  </si>
  <si>
    <t>Net Tangible Assets per share (RM)</t>
  </si>
  <si>
    <t>CONSOLIDATED BALANCE SHEET</t>
  </si>
  <si>
    <t>AS AT</t>
  </si>
  <si>
    <t>END OF</t>
  </si>
  <si>
    <t>PRECEDING</t>
  </si>
  <si>
    <t>FINANCIAL</t>
  </si>
  <si>
    <t>PERIOD END</t>
  </si>
  <si>
    <t>30/9/99</t>
  </si>
  <si>
    <t>30/9/98</t>
  </si>
  <si>
    <t>31/3/2001</t>
  </si>
  <si>
    <t>Property, plant and equipment</t>
  </si>
  <si>
    <t>Investment in Associated Companies</t>
  </si>
  <si>
    <t>Long Term Investments</t>
  </si>
  <si>
    <t>Intangible Assets</t>
  </si>
  <si>
    <t>Current Assets</t>
  </si>
  <si>
    <t xml:space="preserve">   Inventories</t>
  </si>
  <si>
    <t xml:space="preserve">   Trade receivables</t>
  </si>
  <si>
    <t xml:space="preserve">   Other receivables, deposits and prepayments</t>
  </si>
  <si>
    <t xml:space="preserve">   Short term deposits</t>
  </si>
  <si>
    <t xml:space="preserve">   Cash and bank balances</t>
  </si>
  <si>
    <t>Current Liabilities</t>
  </si>
  <si>
    <t xml:space="preserve">   Trade payables</t>
  </si>
  <si>
    <t xml:space="preserve">   Other payables</t>
  </si>
  <si>
    <t xml:space="preserve">   Amount due to affiliated company</t>
  </si>
  <si>
    <t xml:space="preserve">   Short term borrowings</t>
  </si>
  <si>
    <t xml:space="preserve">   Provision for taxation</t>
  </si>
  <si>
    <t xml:space="preserve">   Proposed dividend</t>
  </si>
  <si>
    <t xml:space="preserve">Net Current Assets </t>
  </si>
  <si>
    <t>Shareholders' Funds</t>
  </si>
  <si>
    <t>Share Capital</t>
  </si>
  <si>
    <t xml:space="preserve">   Retained Profit</t>
  </si>
  <si>
    <t>Minority Interests</t>
  </si>
  <si>
    <t>Long term Borrowings</t>
  </si>
  <si>
    <t>Other Long Term Liabilities</t>
  </si>
  <si>
    <t>Deferred Taxation</t>
  </si>
  <si>
    <t>Net Tangible Assets Per Share (sen)</t>
  </si>
  <si>
    <t>Finance costs</t>
  </si>
  <si>
    <t>Profit/(loss) before income tax, minority interests,</t>
  </si>
  <si>
    <t>Profit/(loss) before income tax, minority interests and</t>
  </si>
  <si>
    <t>Pre-acquisition profit/(losses)</t>
  </si>
  <si>
    <t>(m)</t>
  </si>
  <si>
    <t>Net profit/(loss) attributable to members</t>
  </si>
  <si>
    <t>of the Company</t>
  </si>
  <si>
    <t>Earnings per share based on 2(m) above after</t>
  </si>
  <si>
    <t>i) basic (based on 19,910K ordinary shares) (sen)</t>
  </si>
  <si>
    <t>ii) fully diluted (based on  19,910K ordinary shares) (sen)</t>
  </si>
  <si>
    <t>Net profit/(loss) from ordinary activities attributable to</t>
  </si>
  <si>
    <t>(i)</t>
  </si>
  <si>
    <t>(i) Profit/(loss) after income tax before deducting</t>
  </si>
  <si>
    <t>(i)   Extraordinary items</t>
  </si>
  <si>
    <t>Profit before finance costs, depreciation and</t>
  </si>
  <si>
    <t xml:space="preserve"> interests and extraordinary</t>
  </si>
  <si>
    <t>amortisation, exceptional items, income tax, minority</t>
  </si>
  <si>
    <t>Share of profit and losses of associated companies</t>
  </si>
  <si>
    <t xml:space="preserve">   Foreign Exchange Reserve</t>
  </si>
  <si>
    <t>As at Preceding Financial Year end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</si>
</sst>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3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ont="0" applyFill="0" applyBorder="0" applyProtection="0">
      <alignment vertical="top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ont="0" applyFill="0" applyBorder="0" applyProtection="0">
      <alignment vertical="top"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32">
    <xf numFmtId="0" fontId="0" fillId="0" borderId="0" xfId="0" applyAlignment="1">
      <alignment/>
    </xf>
    <xf numFmtId="3" fontId="4" fillId="0" borderId="0" xfId="15" applyNumberFormat="1" applyAlignment="1">
      <alignment/>
    </xf>
    <xf numFmtId="3" fontId="5" fillId="0" borderId="0" xfId="15" applyNumberFormat="1" applyAlignment="1">
      <alignment/>
    </xf>
    <xf numFmtId="3" fontId="5" fillId="0" borderId="0" xfId="15" applyNumberFormat="1" applyAlignment="1">
      <alignment horizontal="center"/>
    </xf>
    <xf numFmtId="3" fontId="6" fillId="0" borderId="0" xfId="15" applyNumberFormat="1" applyAlignment="1">
      <alignment/>
    </xf>
    <xf numFmtId="0" fontId="7" fillId="0" borderId="0" xfId="0" applyAlignment="1">
      <alignment/>
    </xf>
    <xf numFmtId="0" fontId="7" fillId="0" borderId="0" xfId="0" applyFill="1" applyAlignment="1">
      <alignment horizontal="center"/>
    </xf>
    <xf numFmtId="3" fontId="7" fillId="0" borderId="0" xfId="15" applyNumberFormat="1" applyAlignment="1">
      <alignment/>
    </xf>
    <xf numFmtId="3" fontId="7" fillId="0" borderId="0" xfId="15" applyNumberFormat="1" applyFill="1" applyAlignment="1">
      <alignment horizontal="right"/>
    </xf>
    <xf numFmtId="3" fontId="5" fillId="0" borderId="2" xfId="15" applyNumberFormat="1" applyFont="1" applyAlignment="1">
      <alignment/>
    </xf>
    <xf numFmtId="3" fontId="5" fillId="0" borderId="3" xfId="15" applyNumberFormat="1" applyFont="1" applyAlignment="1">
      <alignment/>
    </xf>
    <xf numFmtId="0" fontId="5" fillId="0" borderId="0" xfId="15" applyNumberFormat="1" applyFill="1" applyAlignment="1">
      <alignment horizontal="right"/>
    </xf>
    <xf numFmtId="0" fontId="5" fillId="0" borderId="0" xfId="15" applyNumberFormat="1" applyAlignment="1">
      <alignment/>
    </xf>
    <xf numFmtId="0" fontId="8" fillId="0" borderId="0" xfId="0" applyFill="1" applyAlignment="1">
      <alignment horizontal="right"/>
    </xf>
    <xf numFmtId="4" fontId="7" fillId="0" borderId="0" xfId="15" applyAlignment="1">
      <alignment/>
    </xf>
    <xf numFmtId="3" fontId="5" fillId="0" borderId="0" xfId="15" applyNumberFormat="1" applyFont="1" applyAlignment="1">
      <alignment/>
    </xf>
    <xf numFmtId="3" fontId="5" fillId="0" borderId="0" xfId="15" applyNumberFormat="1" applyFont="1" applyFill="1" applyAlignment="1">
      <alignment/>
    </xf>
    <xf numFmtId="4" fontId="7" fillId="0" borderId="0" xfId="15" applyNumberFormat="1" applyFill="1" applyAlignment="1">
      <alignment horizontal="right"/>
    </xf>
    <xf numFmtId="3" fontId="6" fillId="0" borderId="0" xfId="15" applyNumberFormat="1" applyFill="1" applyAlignment="1">
      <alignment horizontal="left"/>
    </xf>
    <xf numFmtId="3" fontId="5" fillId="0" borderId="2" xfId="15" applyNumberFormat="1" applyFont="1" applyFill="1" applyAlignment="1">
      <alignment horizontal="right"/>
    </xf>
    <xf numFmtId="4" fontId="7" fillId="0" borderId="0" xfId="15" applyNumberFormat="1" applyAlignment="1">
      <alignment/>
    </xf>
    <xf numFmtId="3" fontId="5" fillId="0" borderId="0" xfId="15" applyNumberFormat="1" applyFill="1" applyAlignment="1">
      <alignment horizontal="right"/>
    </xf>
    <xf numFmtId="0" fontId="7" fillId="0" borderId="0" xfId="0" applyFill="1" applyAlignment="1">
      <alignment horizontal="centerContinuous"/>
    </xf>
    <xf numFmtId="3" fontId="5" fillId="0" borderId="0" xfId="15" applyNumberFormat="1" applyFill="1" applyAlignment="1">
      <alignment horizontal="centerContinuous"/>
    </xf>
    <xf numFmtId="0" fontId="7" fillId="0" borderId="0" xfId="0" applyFont="1" applyAlignment="1">
      <alignment horizontal="center"/>
    </xf>
    <xf numFmtId="3" fontId="5" fillId="0" borderId="0" xfId="15" applyNumberFormat="1" applyFont="1" applyFill="1" applyAlignment="1">
      <alignment horizontal="center"/>
    </xf>
    <xf numFmtId="3" fontId="5" fillId="0" borderId="0" xfId="15" applyNumberFormat="1" applyFont="1" applyAlignment="1">
      <alignment horizontal="center"/>
    </xf>
    <xf numFmtId="0" fontId="7" fillId="0" borderId="0" xfId="0" applyBorder="1" applyAlignment="1">
      <alignment/>
    </xf>
    <xf numFmtId="3" fontId="5" fillId="0" borderId="0" xfId="15" applyNumberFormat="1" applyBorder="1" applyAlignment="1">
      <alignment/>
    </xf>
    <xf numFmtId="0" fontId="7" fillId="0" borderId="0" xfId="0" applyFont="1" applyAlignment="1">
      <alignment/>
    </xf>
    <xf numFmtId="3" fontId="5" fillId="0" borderId="0" xfId="15" applyNumberFormat="1" applyFont="1" applyAlignment="1">
      <alignment/>
    </xf>
    <xf numFmtId="3" fontId="7" fillId="0" borderId="0" xfId="15" applyNumberFormat="1" applyFont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75" zoomScaleNormal="75" workbookViewId="0" topLeftCell="A1">
      <pane xSplit="3" ySplit="15" topLeftCell="E6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5" sqref="H65"/>
    </sheetView>
  </sheetViews>
  <sheetFormatPr defaultColWidth="9.140625" defaultRowHeight="12.75"/>
  <cols>
    <col min="1" max="1" width="3.7109375" style="5" customWidth="1"/>
    <col min="2" max="2" width="4.140625" style="5" customWidth="1"/>
    <col min="3" max="3" width="44.57421875" style="5" customWidth="1"/>
    <col min="4" max="5" width="17.140625" style="5" customWidth="1"/>
    <col min="6" max="6" width="4.7109375" style="5" customWidth="1"/>
    <col min="7" max="7" width="16.7109375" style="5" customWidth="1"/>
    <col min="8" max="8" width="16.421875" style="5" customWidth="1"/>
    <col min="9" max="254" width="9.140625" style="5" customWidth="1"/>
  </cols>
  <sheetData>
    <row r="1" ht="14.25">
      <c r="A1" s="1" t="s">
        <v>0</v>
      </c>
    </row>
    <row r="2" ht="14.25">
      <c r="A2" s="1" t="s">
        <v>1</v>
      </c>
    </row>
    <row r="3" ht="15">
      <c r="A3" s="2"/>
    </row>
    <row r="4" spans="1:8" ht="15.75">
      <c r="A4" s="2" t="s">
        <v>2</v>
      </c>
      <c r="H4" s="13"/>
    </row>
    <row r="5" ht="15">
      <c r="A5" s="2"/>
    </row>
    <row r="6" ht="15">
      <c r="A6" s="2" t="s">
        <v>3</v>
      </c>
    </row>
    <row r="7" spans="4:8" ht="12.75">
      <c r="D7" s="22" t="s">
        <v>4</v>
      </c>
      <c r="E7" s="22"/>
      <c r="G7" s="22" t="s">
        <v>5</v>
      </c>
      <c r="H7" s="22"/>
    </row>
    <row r="9" spans="4:8" ht="12.75">
      <c r="D9" s="6" t="s">
        <v>6</v>
      </c>
      <c r="E9" s="6" t="s">
        <v>7</v>
      </c>
      <c r="G9" s="6" t="s">
        <v>6</v>
      </c>
      <c r="H9" s="6" t="s">
        <v>7</v>
      </c>
    </row>
    <row r="10" spans="4:8" ht="12.75">
      <c r="D10" s="6" t="s">
        <v>8</v>
      </c>
      <c r="E10" s="6" t="s">
        <v>9</v>
      </c>
      <c r="G10" s="6" t="s">
        <v>8</v>
      </c>
      <c r="H10" s="6" t="s">
        <v>9</v>
      </c>
    </row>
    <row r="11" spans="4:8" ht="12.75">
      <c r="D11" s="6" t="s">
        <v>10</v>
      </c>
      <c r="E11" s="6" t="s">
        <v>10</v>
      </c>
      <c r="G11" s="6" t="s">
        <v>11</v>
      </c>
      <c r="H11" s="6" t="s">
        <v>12</v>
      </c>
    </row>
    <row r="12" spans="4:8" ht="12.75">
      <c r="D12" s="24" t="s">
        <v>13</v>
      </c>
      <c r="E12" s="24" t="s">
        <v>14</v>
      </c>
      <c r="G12" s="24" t="s">
        <v>13</v>
      </c>
      <c r="H12" s="24" t="s">
        <v>14</v>
      </c>
    </row>
    <row r="14" spans="4:8" ht="12.75">
      <c r="D14" s="6" t="s">
        <v>15</v>
      </c>
      <c r="E14" s="6" t="s">
        <v>15</v>
      </c>
      <c r="F14" s="6"/>
      <c r="G14" s="6" t="s">
        <v>15</v>
      </c>
      <c r="H14" s="6" t="s">
        <v>15</v>
      </c>
    </row>
    <row r="15" ht="12.75">
      <c r="H15" s="8"/>
    </row>
    <row r="16" spans="1:8" ht="12.75">
      <c r="A16" s="5">
        <v>1</v>
      </c>
      <c r="B16" s="5" t="s">
        <v>16</v>
      </c>
      <c r="C16" s="27" t="s">
        <v>17</v>
      </c>
      <c r="D16" s="8">
        <v>18575</v>
      </c>
      <c r="E16" s="8">
        <v>21015</v>
      </c>
      <c r="F16" s="8"/>
      <c r="G16" s="8">
        <v>38789</v>
      </c>
      <c r="H16" s="8">
        <v>41129</v>
      </c>
    </row>
    <row r="17" spans="4:8" ht="12.75">
      <c r="D17" s="7"/>
      <c r="E17" s="7"/>
      <c r="F17" s="7"/>
      <c r="G17" s="7"/>
      <c r="H17" s="7"/>
    </row>
    <row r="18" spans="2:10" ht="12.75">
      <c r="B18" s="5" t="s">
        <v>18</v>
      </c>
      <c r="C18" s="5" t="s">
        <v>19</v>
      </c>
      <c r="D18" s="8" t="s">
        <v>20</v>
      </c>
      <c r="E18" s="8" t="s">
        <v>20</v>
      </c>
      <c r="F18" s="8"/>
      <c r="G18" s="8" t="s">
        <v>20</v>
      </c>
      <c r="H18" s="8" t="s">
        <v>20</v>
      </c>
      <c r="I18" s="7"/>
      <c r="J18" s="8"/>
    </row>
    <row r="19" spans="4:8" ht="12.75">
      <c r="D19" s="7"/>
      <c r="E19" s="7"/>
      <c r="F19" s="7"/>
      <c r="G19" s="7"/>
      <c r="H19" s="7"/>
    </row>
    <row r="20" spans="2:8" ht="12.75">
      <c r="B20" s="5" t="s">
        <v>21</v>
      </c>
      <c r="C20" s="5" t="s">
        <v>22</v>
      </c>
      <c r="D20" s="8">
        <v>391</v>
      </c>
      <c r="E20" s="8">
        <v>312</v>
      </c>
      <c r="F20" s="7"/>
      <c r="G20" s="8">
        <v>1149</v>
      </c>
      <c r="H20" s="8">
        <v>710</v>
      </c>
    </row>
    <row r="21" spans="4:8" ht="12.75">
      <c r="D21" s="7"/>
      <c r="E21" s="7"/>
      <c r="F21" s="7"/>
      <c r="G21" s="7"/>
      <c r="H21" s="7"/>
    </row>
    <row r="22" spans="1:8" ht="12.75">
      <c r="A22" s="5">
        <v>2</v>
      </c>
      <c r="B22" s="5" t="s">
        <v>16</v>
      </c>
      <c r="C22" s="29" t="s">
        <v>97</v>
      </c>
      <c r="D22" s="8">
        <f>D33-D27-D29</f>
        <v>2350</v>
      </c>
      <c r="E22" s="8">
        <f>E33-E27-E29</f>
        <v>4908</v>
      </c>
      <c r="F22" s="7"/>
      <c r="G22" s="8">
        <f>G33-G27-G29</f>
        <v>6242</v>
      </c>
      <c r="H22" s="8">
        <f>H33-H27-H29</f>
        <v>8400</v>
      </c>
    </row>
    <row r="23" spans="3:8" ht="12.75">
      <c r="C23" s="29" t="s">
        <v>99</v>
      </c>
      <c r="D23" s="7"/>
      <c r="E23" s="7"/>
      <c r="F23" s="7"/>
      <c r="G23" s="7"/>
      <c r="H23" s="7"/>
    </row>
    <row r="24" spans="3:8" ht="12.75">
      <c r="C24" s="29" t="s">
        <v>98</v>
      </c>
      <c r="D24" s="7"/>
      <c r="E24" s="7"/>
      <c r="F24" s="7"/>
      <c r="G24" s="7"/>
      <c r="H24" s="7"/>
    </row>
    <row r="25" spans="3:8" ht="12.75">
      <c r="C25" s="5" t="s">
        <v>23</v>
      </c>
      <c r="D25" s="7"/>
      <c r="E25" s="7"/>
      <c r="F25" s="7"/>
      <c r="G25" s="7"/>
      <c r="H25" s="7"/>
    </row>
    <row r="26" spans="4:8" ht="12.75">
      <c r="D26" s="7"/>
      <c r="E26" s="7"/>
      <c r="F26" s="7"/>
      <c r="G26" s="7"/>
      <c r="H26" s="7"/>
    </row>
    <row r="27" spans="2:8" ht="12.75">
      <c r="B27" s="5" t="s">
        <v>18</v>
      </c>
      <c r="C27" s="29" t="s">
        <v>83</v>
      </c>
      <c r="D27" s="8">
        <v>-466</v>
      </c>
      <c r="E27" s="8">
        <v>-463</v>
      </c>
      <c r="F27" s="7"/>
      <c r="G27" s="8">
        <v>-817</v>
      </c>
      <c r="H27" s="8">
        <v>-786</v>
      </c>
    </row>
    <row r="28" spans="4:8" ht="12.75">
      <c r="D28" s="7"/>
      <c r="E28" s="7"/>
      <c r="F28" s="7"/>
      <c r="G28" s="7"/>
      <c r="H28" s="7"/>
    </row>
    <row r="29" spans="2:8" ht="12.75">
      <c r="B29" s="5" t="s">
        <v>21</v>
      </c>
      <c r="C29" s="5" t="s">
        <v>24</v>
      </c>
      <c r="D29" s="8">
        <v>-1164</v>
      </c>
      <c r="E29" s="8">
        <v>-1392</v>
      </c>
      <c r="F29" s="7"/>
      <c r="G29" s="8">
        <v>-2550</v>
      </c>
      <c r="H29" s="8">
        <v>-2473</v>
      </c>
    </row>
    <row r="30" spans="4:8" ht="12.75">
      <c r="D30" s="7"/>
      <c r="E30" s="7"/>
      <c r="F30" s="7"/>
      <c r="G30" s="7"/>
      <c r="H30" s="7"/>
    </row>
    <row r="31" spans="2:8" ht="12.75">
      <c r="B31" s="5" t="s">
        <v>25</v>
      </c>
      <c r="C31" s="5" t="s">
        <v>26</v>
      </c>
      <c r="D31" s="8">
        <v>0</v>
      </c>
      <c r="E31" s="8">
        <v>0</v>
      </c>
      <c r="F31" s="7"/>
      <c r="G31" s="8">
        <v>0</v>
      </c>
      <c r="H31" s="8">
        <v>0</v>
      </c>
    </row>
    <row r="32" spans="4:8" ht="12.75">
      <c r="D32" s="7"/>
      <c r="E32" s="7"/>
      <c r="F32" s="7"/>
      <c r="G32" s="7"/>
      <c r="H32" s="7"/>
    </row>
    <row r="33" spans="2:8" ht="12.75">
      <c r="B33" s="5" t="s">
        <v>27</v>
      </c>
      <c r="C33" s="29" t="s">
        <v>84</v>
      </c>
      <c r="D33" s="8">
        <v>720</v>
      </c>
      <c r="E33" s="8">
        <v>3053</v>
      </c>
      <c r="F33" s="7"/>
      <c r="G33" s="8">
        <f>2861+14</f>
        <v>2875</v>
      </c>
      <c r="H33" s="8">
        <v>5141</v>
      </c>
    </row>
    <row r="34" spans="3:8" ht="12.75">
      <c r="C34" s="5" t="s">
        <v>28</v>
      </c>
      <c r="D34" s="7"/>
      <c r="E34" s="7"/>
      <c r="F34" s="7"/>
      <c r="G34" s="7"/>
      <c r="H34" s="7"/>
    </row>
    <row r="35" spans="4:8" ht="12.75">
      <c r="D35" s="7"/>
      <c r="E35" s="7"/>
      <c r="F35" s="7"/>
      <c r="G35" s="7"/>
      <c r="H35" s="7"/>
    </row>
    <row r="36" spans="2:8" ht="12.75">
      <c r="B36" s="5" t="s">
        <v>29</v>
      </c>
      <c r="C36" s="29" t="s">
        <v>100</v>
      </c>
      <c r="D36" s="8">
        <v>-14</v>
      </c>
      <c r="E36" s="8" t="s">
        <v>20</v>
      </c>
      <c r="F36" s="8"/>
      <c r="G36" s="8">
        <v>-14</v>
      </c>
      <c r="H36" s="8" t="s">
        <v>20</v>
      </c>
    </row>
    <row r="37" spans="4:8" ht="12.75">
      <c r="D37" s="7"/>
      <c r="E37" s="7"/>
      <c r="F37" s="7"/>
      <c r="G37" s="7"/>
      <c r="H37" s="7"/>
    </row>
    <row r="38" spans="2:8" ht="12.75">
      <c r="B38" s="5" t="s">
        <v>30</v>
      </c>
      <c r="C38" s="29" t="s">
        <v>85</v>
      </c>
      <c r="D38" s="8">
        <f>SUM(D33:D37)</f>
        <v>706</v>
      </c>
      <c r="E38" s="8">
        <f>SUM(E33:E36)</f>
        <v>3053</v>
      </c>
      <c r="F38" s="7"/>
      <c r="G38" s="8">
        <f>SUM(G33:G37)</f>
        <v>2861</v>
      </c>
      <c r="H38" s="8">
        <f>SUM(H33:H36)</f>
        <v>5141</v>
      </c>
    </row>
    <row r="39" spans="3:8" ht="12.75">
      <c r="C39" s="5" t="s">
        <v>31</v>
      </c>
      <c r="D39" s="7"/>
      <c r="E39" s="7"/>
      <c r="F39" s="7"/>
      <c r="G39" s="7"/>
      <c r="H39" s="7"/>
    </row>
    <row r="40" spans="4:8" ht="12.75">
      <c r="D40" s="7"/>
      <c r="E40" s="7"/>
      <c r="F40" s="7"/>
      <c r="G40" s="7"/>
      <c r="H40" s="7"/>
    </row>
    <row r="41" spans="2:8" ht="12.75">
      <c r="B41" s="5" t="s">
        <v>32</v>
      </c>
      <c r="C41" s="5" t="s">
        <v>33</v>
      </c>
      <c r="D41" s="8">
        <v>-420</v>
      </c>
      <c r="E41" s="8">
        <v>-725.5</v>
      </c>
      <c r="F41" s="7"/>
      <c r="G41" s="8">
        <v>-855</v>
      </c>
      <c r="H41" s="8">
        <v>-1087.5</v>
      </c>
    </row>
    <row r="42" spans="4:8" ht="12.75">
      <c r="D42" s="7"/>
      <c r="E42" s="7"/>
      <c r="F42" s="7"/>
      <c r="G42" s="7"/>
      <c r="H42" s="7"/>
    </row>
    <row r="43" spans="2:8" ht="12.75">
      <c r="B43" s="29" t="s">
        <v>94</v>
      </c>
      <c r="C43" s="29" t="s">
        <v>95</v>
      </c>
      <c r="D43" s="8">
        <f>D38+D41</f>
        <v>286</v>
      </c>
      <c r="E43" s="8">
        <f>E38+E41</f>
        <v>2327.5</v>
      </c>
      <c r="F43" s="7"/>
      <c r="G43" s="8">
        <f>SUM(G38:G42)</f>
        <v>2006</v>
      </c>
      <c r="H43" s="8">
        <f>H38+H41</f>
        <v>4053.5</v>
      </c>
    </row>
    <row r="44" spans="3:8" ht="12.75">
      <c r="C44" s="5" t="s">
        <v>34</v>
      </c>
      <c r="D44" s="7"/>
      <c r="E44" s="7"/>
      <c r="F44" s="7"/>
      <c r="G44" s="7"/>
      <c r="H44" s="7"/>
    </row>
    <row r="45" spans="4:8" ht="12.75">
      <c r="D45" s="7"/>
      <c r="E45" s="7"/>
      <c r="F45" s="7"/>
      <c r="G45" s="7"/>
      <c r="H45" s="7"/>
    </row>
    <row r="46" spans="3:8" ht="12.75">
      <c r="C46" s="5" t="s">
        <v>35</v>
      </c>
      <c r="D46" s="8">
        <v>-71</v>
      </c>
      <c r="E46" s="8">
        <v>-137</v>
      </c>
      <c r="F46" s="7"/>
      <c r="G46" s="8">
        <v>-252</v>
      </c>
      <c r="H46" s="8">
        <v>-338</v>
      </c>
    </row>
    <row r="47" spans="4:8" ht="12.75">
      <c r="D47" s="7"/>
      <c r="E47" s="7"/>
      <c r="F47" s="7"/>
      <c r="G47" s="7"/>
      <c r="H47" s="7"/>
    </row>
    <row r="48" spans="2:8" ht="12.75">
      <c r="B48" s="5" t="s">
        <v>36</v>
      </c>
      <c r="C48" s="29" t="s">
        <v>86</v>
      </c>
      <c r="D48" s="8" t="s">
        <v>20</v>
      </c>
      <c r="E48" s="8" t="s">
        <v>20</v>
      </c>
      <c r="G48" s="8" t="s">
        <v>20</v>
      </c>
      <c r="H48" s="8" t="s">
        <v>20</v>
      </c>
    </row>
    <row r="50" spans="2:8" ht="12.75">
      <c r="B50" s="5" t="s">
        <v>38</v>
      </c>
      <c r="C50" s="29" t="s">
        <v>93</v>
      </c>
      <c r="D50" s="8">
        <f>D43+D46</f>
        <v>215</v>
      </c>
      <c r="E50" s="8">
        <f>E43+E46</f>
        <v>2190.5</v>
      </c>
      <c r="F50" s="7"/>
      <c r="G50" s="8">
        <f>G43+G46</f>
        <v>1754</v>
      </c>
      <c r="H50" s="8">
        <f>H43+H46</f>
        <v>3715.5</v>
      </c>
    </row>
    <row r="51" spans="3:8" ht="12.75">
      <c r="C51" s="5" t="s">
        <v>37</v>
      </c>
      <c r="D51" s="7"/>
      <c r="E51" s="7"/>
      <c r="F51" s="7"/>
      <c r="G51" s="7"/>
      <c r="H51" s="7"/>
    </row>
    <row r="53" spans="2:8" ht="12.75">
      <c r="B53" s="5" t="s">
        <v>42</v>
      </c>
      <c r="C53" s="29" t="s">
        <v>96</v>
      </c>
      <c r="D53" s="8" t="s">
        <v>20</v>
      </c>
      <c r="E53" s="8" t="s">
        <v>20</v>
      </c>
      <c r="F53" s="7"/>
      <c r="G53" s="8" t="s">
        <v>20</v>
      </c>
      <c r="H53" s="8" t="s">
        <v>20</v>
      </c>
    </row>
    <row r="54" spans="3:8" ht="12.75">
      <c r="C54" s="5" t="s">
        <v>39</v>
      </c>
      <c r="D54" s="8" t="s">
        <v>20</v>
      </c>
      <c r="E54" s="8" t="s">
        <v>20</v>
      </c>
      <c r="F54" s="7"/>
      <c r="G54" s="8" t="s">
        <v>20</v>
      </c>
      <c r="H54" s="8" t="s">
        <v>20</v>
      </c>
    </row>
    <row r="55" spans="3:8" ht="12.75">
      <c r="C55" s="5" t="s">
        <v>40</v>
      </c>
      <c r="D55" s="8" t="s">
        <v>20</v>
      </c>
      <c r="E55" s="8" t="s">
        <v>20</v>
      </c>
      <c r="F55" s="7"/>
      <c r="G55" s="8" t="s">
        <v>20</v>
      </c>
      <c r="H55" s="8" t="s">
        <v>20</v>
      </c>
    </row>
    <row r="56" spans="3:8" ht="12.75">
      <c r="C56" s="5" t="s">
        <v>41</v>
      </c>
      <c r="D56" s="7"/>
      <c r="E56" s="7"/>
      <c r="F56" s="7"/>
      <c r="G56" s="7"/>
      <c r="H56" s="7"/>
    </row>
    <row r="57" spans="4:8" ht="12.75">
      <c r="D57" s="7"/>
      <c r="E57" s="7"/>
      <c r="F57" s="7"/>
      <c r="G57" s="7"/>
      <c r="H57" s="7"/>
    </row>
    <row r="58" spans="2:8" ht="12.75">
      <c r="B58" s="29" t="s">
        <v>87</v>
      </c>
      <c r="C58" s="29" t="s">
        <v>88</v>
      </c>
      <c r="D58" s="8">
        <f>SUM(D50:D56)</f>
        <v>215</v>
      </c>
      <c r="E58" s="8">
        <f>SUM(E50:E56)</f>
        <v>2190.5</v>
      </c>
      <c r="F58" s="7"/>
      <c r="G58" s="8">
        <f>SUM(G50:G56)</f>
        <v>1754</v>
      </c>
      <c r="H58" s="8">
        <f>SUM(H50:H56)</f>
        <v>3715.5</v>
      </c>
    </row>
    <row r="59" spans="3:8" ht="12.75">
      <c r="C59" s="29" t="s">
        <v>89</v>
      </c>
      <c r="D59" s="7"/>
      <c r="E59" s="7"/>
      <c r="F59" s="7"/>
      <c r="G59" s="7"/>
      <c r="H59" s="7"/>
    </row>
    <row r="60" spans="4:8" ht="12.75">
      <c r="D60" s="7"/>
      <c r="E60" s="7"/>
      <c r="F60" s="7"/>
      <c r="G60" s="7"/>
      <c r="H60" s="7"/>
    </row>
    <row r="61" spans="1:8" ht="12.75">
      <c r="A61" s="5">
        <v>3</v>
      </c>
      <c r="B61" s="5" t="s">
        <v>16</v>
      </c>
      <c r="C61" s="29" t="s">
        <v>90</v>
      </c>
      <c r="D61" s="8" t="s">
        <v>20</v>
      </c>
      <c r="E61" s="8" t="s">
        <v>20</v>
      </c>
      <c r="F61" s="7"/>
      <c r="G61" s="8" t="s">
        <v>20</v>
      </c>
      <c r="H61" s="8" t="s">
        <v>20</v>
      </c>
    </row>
    <row r="62" spans="3:8" ht="12.75">
      <c r="C62" s="5" t="s">
        <v>43</v>
      </c>
      <c r="D62" s="7"/>
      <c r="E62" s="7"/>
      <c r="F62" s="7"/>
      <c r="G62" s="7"/>
      <c r="H62" s="7"/>
    </row>
    <row r="63" spans="3:8" ht="12.75">
      <c r="C63" s="5" t="s">
        <v>44</v>
      </c>
      <c r="D63" s="7"/>
      <c r="E63" s="7"/>
      <c r="F63" s="7"/>
      <c r="G63" s="7"/>
      <c r="H63" s="7"/>
    </row>
    <row r="64" spans="3:8" ht="12.75">
      <c r="C64" s="29" t="s">
        <v>91</v>
      </c>
      <c r="D64" s="17">
        <f>+D58/199.1</f>
        <v>1.0798593671521848</v>
      </c>
      <c r="E64" s="17">
        <v>11</v>
      </c>
      <c r="F64" s="7"/>
      <c r="G64" s="17">
        <f>+G58/19910*100</f>
        <v>8.809643395278755</v>
      </c>
      <c r="H64" s="17">
        <v>18.66</v>
      </c>
    </row>
    <row r="65" spans="3:8" ht="12.75">
      <c r="C65" s="29" t="s">
        <v>92</v>
      </c>
      <c r="D65" s="17"/>
      <c r="E65" s="17"/>
      <c r="F65" s="7"/>
      <c r="G65" s="17"/>
      <c r="H65" s="17"/>
    </row>
    <row r="66" spans="4:8" ht="12.75">
      <c r="D66" s="7"/>
      <c r="E66" s="7"/>
      <c r="F66" s="7"/>
      <c r="G66" s="7"/>
      <c r="H66" s="7"/>
    </row>
    <row r="67" spans="4:8" ht="12.75">
      <c r="D67" s="7"/>
      <c r="E67" s="7"/>
      <c r="F67" s="7"/>
      <c r="G67" s="7"/>
      <c r="H67" s="7"/>
    </row>
    <row r="68" spans="1:8" ht="12.75">
      <c r="A68" s="5">
        <v>4</v>
      </c>
      <c r="C68" s="5" t="s">
        <v>45</v>
      </c>
      <c r="D68" s="8" t="s">
        <v>20</v>
      </c>
      <c r="E68" s="8" t="s">
        <v>20</v>
      </c>
      <c r="F68" s="7"/>
      <c r="G68" s="8" t="s">
        <v>20</v>
      </c>
      <c r="H68" s="8" t="s">
        <v>20</v>
      </c>
    </row>
    <row r="69" spans="4:8" ht="12.75">
      <c r="D69" s="8"/>
      <c r="E69" s="8"/>
      <c r="F69" s="7"/>
      <c r="G69" s="8"/>
      <c r="H69" s="8"/>
    </row>
    <row r="70" spans="4:8" ht="12.75">
      <c r="D70" s="7" t="s">
        <v>46</v>
      </c>
      <c r="E70" s="7"/>
      <c r="F70" s="7"/>
      <c r="G70" s="31" t="s">
        <v>102</v>
      </c>
      <c r="H70" s="7"/>
    </row>
    <row r="71" spans="4:8" ht="12.75">
      <c r="D71" s="7"/>
      <c r="E71" s="7"/>
      <c r="F71" s="7"/>
      <c r="G71" s="7"/>
      <c r="H71" s="7"/>
    </row>
    <row r="72" spans="1:8" ht="12.75">
      <c r="A72" s="5">
        <v>5</v>
      </c>
      <c r="C72" s="5" t="s">
        <v>47</v>
      </c>
      <c r="D72" s="14">
        <v>2.32</v>
      </c>
      <c r="E72" s="20"/>
      <c r="F72" s="7"/>
      <c r="G72" s="14">
        <v>2.23</v>
      </c>
      <c r="H72" s="20"/>
    </row>
    <row r="73" spans="4:8" ht="12.75">
      <c r="D73" s="7"/>
      <c r="E73" s="7"/>
      <c r="F73" s="7"/>
      <c r="G73" s="7"/>
      <c r="H73" s="7"/>
    </row>
    <row r="74" spans="4:8" ht="12.75">
      <c r="D74" s="7"/>
      <c r="E74" s="7"/>
      <c r="F74" s="7"/>
      <c r="G74" s="7"/>
      <c r="H74" s="7"/>
    </row>
    <row r="75" spans="4:8" ht="12.75">
      <c r="D75" s="7"/>
      <c r="E75" s="7"/>
      <c r="F75" s="7"/>
      <c r="G75" s="7"/>
      <c r="H75" s="7"/>
    </row>
    <row r="76" spans="4:8" ht="12.75">
      <c r="D76" s="7"/>
      <c r="E76" s="7"/>
      <c r="F76" s="7"/>
      <c r="G76" s="7"/>
      <c r="H76" s="7"/>
    </row>
    <row r="77" spans="4:8" ht="12.75">
      <c r="D77" s="7"/>
      <c r="E77" s="7"/>
      <c r="F77" s="7"/>
      <c r="G77" s="7"/>
      <c r="H77" s="7"/>
    </row>
    <row r="78" spans="4:8" ht="12.75">
      <c r="D78" s="7"/>
      <c r="E78" s="7"/>
      <c r="F78" s="7"/>
      <c r="G78" s="7"/>
      <c r="H78" s="7"/>
    </row>
  </sheetData>
  <printOptions/>
  <pageMargins left="0.53" right="0.29" top="0.79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B1" sqref="B1"/>
    </sheetView>
  </sheetViews>
  <sheetFormatPr defaultColWidth="9.140625" defaultRowHeight="12.75"/>
  <cols>
    <col min="1" max="1" width="3.57421875" style="2" customWidth="1"/>
    <col min="2" max="2" width="43.8515625" style="2" customWidth="1"/>
    <col min="3" max="3" width="12.28125" style="2" hidden="1" customWidth="1"/>
    <col min="4" max="4" width="8.7109375" style="2" hidden="1" customWidth="1"/>
    <col min="5" max="5" width="10.8515625" style="2" hidden="1" customWidth="1"/>
    <col min="6" max="6" width="9.140625" style="2" customWidth="1"/>
    <col min="7" max="7" width="10.7109375" style="2" customWidth="1"/>
    <col min="8" max="8" width="14.421875" style="2" customWidth="1"/>
    <col min="9" max="9" width="14.421875" style="2" hidden="1" customWidth="1"/>
    <col min="10" max="10" width="3.140625" style="2" customWidth="1"/>
    <col min="11" max="16384" width="9.140625" style="2" customWidth="1"/>
  </cols>
  <sheetData>
    <row r="1" ht="15">
      <c r="A1" s="1" t="s">
        <v>0</v>
      </c>
    </row>
    <row r="2" ht="15">
      <c r="A2" s="1" t="s">
        <v>1</v>
      </c>
    </row>
    <row r="4" spans="1:7" ht="15.75">
      <c r="A4" s="2" t="s">
        <v>2</v>
      </c>
      <c r="G4" s="13"/>
    </row>
    <row r="6" ht="15">
      <c r="A6" s="2" t="s">
        <v>48</v>
      </c>
    </row>
    <row r="7" spans="3:10" ht="15">
      <c r="C7" s="3" t="s">
        <v>49</v>
      </c>
      <c r="D7" s="3"/>
      <c r="E7" s="3" t="s">
        <v>49</v>
      </c>
      <c r="G7" s="3" t="s">
        <v>49</v>
      </c>
      <c r="H7" s="25" t="s">
        <v>49</v>
      </c>
      <c r="I7" s="25" t="s">
        <v>49</v>
      </c>
      <c r="J7" s="23"/>
    </row>
    <row r="8" spans="3:10" ht="15">
      <c r="C8" s="3" t="s">
        <v>50</v>
      </c>
      <c r="D8" s="3"/>
      <c r="E8" s="3" t="s">
        <v>51</v>
      </c>
      <c r="G8" s="3" t="s">
        <v>50</v>
      </c>
      <c r="H8" s="25" t="s">
        <v>51</v>
      </c>
      <c r="I8" s="25" t="s">
        <v>51</v>
      </c>
      <c r="J8" s="23"/>
    </row>
    <row r="9" spans="3:10" ht="15">
      <c r="C9" s="3" t="s">
        <v>6</v>
      </c>
      <c r="D9" s="3"/>
      <c r="E9" s="3" t="s">
        <v>52</v>
      </c>
      <c r="G9" s="3" t="s">
        <v>6</v>
      </c>
      <c r="H9" s="25" t="s">
        <v>52</v>
      </c>
      <c r="I9" s="25" t="s">
        <v>52</v>
      </c>
      <c r="J9" s="23"/>
    </row>
    <row r="10" spans="3:10" ht="15">
      <c r="C10" s="3" t="s">
        <v>10</v>
      </c>
      <c r="D10" s="3"/>
      <c r="E10" s="3" t="s">
        <v>53</v>
      </c>
      <c r="G10" s="3" t="s">
        <v>10</v>
      </c>
      <c r="H10" s="25" t="s">
        <v>53</v>
      </c>
      <c r="I10" s="25" t="s">
        <v>53</v>
      </c>
      <c r="J10" s="23"/>
    </row>
    <row r="11" spans="3:10" ht="15">
      <c r="C11" s="3" t="s">
        <v>54</v>
      </c>
      <c r="D11" s="3"/>
      <c r="E11" s="3" t="s">
        <v>55</v>
      </c>
      <c r="G11" s="26" t="s">
        <v>13</v>
      </c>
      <c r="H11" s="26" t="s">
        <v>56</v>
      </c>
      <c r="I11" s="26" t="s">
        <v>14</v>
      </c>
      <c r="J11" s="23"/>
    </row>
    <row r="12" spans="3:10" ht="15">
      <c r="C12" s="3" t="s">
        <v>15</v>
      </c>
      <c r="D12" s="3"/>
      <c r="E12" s="3" t="s">
        <v>15</v>
      </c>
      <c r="G12" s="3" t="s">
        <v>15</v>
      </c>
      <c r="H12" s="25" t="s">
        <v>15</v>
      </c>
      <c r="I12" s="25" t="s">
        <v>15</v>
      </c>
      <c r="J12" s="23"/>
    </row>
    <row r="14" spans="1:9" ht="15">
      <c r="A14" s="2">
        <v>1</v>
      </c>
      <c r="B14" s="28" t="s">
        <v>57</v>
      </c>
      <c r="C14" s="2">
        <v>44026</v>
      </c>
      <c r="E14" s="2">
        <v>41562</v>
      </c>
      <c r="F14" s="21"/>
      <c r="G14" s="2">
        <v>48535</v>
      </c>
      <c r="H14" s="16">
        <v>47906</v>
      </c>
      <c r="I14" s="16">
        <v>44355</v>
      </c>
    </row>
    <row r="15" spans="6:9" ht="15">
      <c r="F15" s="21"/>
      <c r="H15" s="16"/>
      <c r="I15" s="16"/>
    </row>
    <row r="16" spans="1:9" ht="15">
      <c r="A16" s="2">
        <v>2</v>
      </c>
      <c r="B16" s="2" t="s">
        <v>58</v>
      </c>
      <c r="C16" s="11">
        <v>0</v>
      </c>
      <c r="D16" s="12"/>
      <c r="E16" s="11">
        <v>0</v>
      </c>
      <c r="F16" s="21"/>
      <c r="G16" s="2">
        <v>590</v>
      </c>
      <c r="H16" s="16">
        <v>0</v>
      </c>
      <c r="I16" s="16">
        <v>0</v>
      </c>
    </row>
    <row r="17" spans="6:9" ht="15">
      <c r="F17" s="21"/>
      <c r="H17" s="16"/>
      <c r="I17" s="16"/>
    </row>
    <row r="18" spans="1:9" ht="15">
      <c r="A18" s="2">
        <v>3</v>
      </c>
      <c r="B18" s="2" t="s">
        <v>59</v>
      </c>
      <c r="C18" s="2">
        <v>8</v>
      </c>
      <c r="E18" s="2">
        <v>8</v>
      </c>
      <c r="F18" s="21"/>
      <c r="G18" s="2">
        <v>57</v>
      </c>
      <c r="H18" s="16">
        <v>57</v>
      </c>
      <c r="I18" s="16">
        <v>253</v>
      </c>
    </row>
    <row r="19" spans="6:9" ht="15">
      <c r="F19" s="21"/>
      <c r="H19" s="16"/>
      <c r="I19" s="16"/>
    </row>
    <row r="20" spans="1:9" ht="15">
      <c r="A20" s="2">
        <v>4</v>
      </c>
      <c r="B20" s="2" t="s">
        <v>60</v>
      </c>
      <c r="C20" s="2">
        <v>43</v>
      </c>
      <c r="E20" s="2">
        <v>-7</v>
      </c>
      <c r="F20" s="21"/>
      <c r="G20" s="2">
        <v>0</v>
      </c>
      <c r="H20" s="16">
        <v>0</v>
      </c>
      <c r="I20" s="16">
        <v>0</v>
      </c>
    </row>
    <row r="21" spans="6:9" ht="15">
      <c r="F21" s="21"/>
      <c r="H21" s="16"/>
      <c r="I21" s="16"/>
    </row>
    <row r="22" spans="6:9" ht="15">
      <c r="F22" s="21"/>
      <c r="H22" s="16"/>
      <c r="I22" s="16"/>
    </row>
    <row r="23" spans="1:9" ht="15">
      <c r="A23" s="2">
        <v>5</v>
      </c>
      <c r="B23" s="2" t="s">
        <v>61</v>
      </c>
      <c r="F23" s="21"/>
      <c r="H23" s="16"/>
      <c r="I23" s="16"/>
    </row>
    <row r="24" spans="2:9" ht="15">
      <c r="B24" s="4" t="s">
        <v>62</v>
      </c>
      <c r="C24" s="2">
        <v>10149</v>
      </c>
      <c r="E24" s="2">
        <v>8773</v>
      </c>
      <c r="F24" s="21"/>
      <c r="G24" s="2">
        <v>8503</v>
      </c>
      <c r="H24" s="16">
        <v>8383</v>
      </c>
      <c r="I24" s="16">
        <v>9903</v>
      </c>
    </row>
    <row r="25" spans="2:9" ht="15">
      <c r="B25" s="4" t="s">
        <v>63</v>
      </c>
      <c r="C25" s="2">
        <v>14532</v>
      </c>
      <c r="E25" s="2">
        <v>10751</v>
      </c>
      <c r="F25" s="21"/>
      <c r="G25" s="2">
        <v>18852</v>
      </c>
      <c r="H25" s="16">
        <v>17815</v>
      </c>
      <c r="I25" s="16">
        <v>18926</v>
      </c>
    </row>
    <row r="26" spans="2:9" ht="15">
      <c r="B26" s="4" t="s">
        <v>64</v>
      </c>
      <c r="F26" s="21"/>
      <c r="G26" s="2">
        <f>1505+730</f>
        <v>2235</v>
      </c>
      <c r="H26" s="16">
        <v>1470</v>
      </c>
      <c r="I26" s="16">
        <v>1649</v>
      </c>
    </row>
    <row r="27" spans="2:9" ht="15">
      <c r="B27" s="4" t="s">
        <v>65</v>
      </c>
      <c r="C27" s="2">
        <v>2833</v>
      </c>
      <c r="E27" s="2">
        <v>3089</v>
      </c>
      <c r="F27" s="21"/>
      <c r="G27" s="2">
        <v>2048</v>
      </c>
      <c r="H27" s="16">
        <v>2662</v>
      </c>
      <c r="I27" s="16">
        <v>2071</v>
      </c>
    </row>
    <row r="28" spans="2:9" ht="15">
      <c r="B28" s="4" t="s">
        <v>66</v>
      </c>
      <c r="C28" s="2">
        <v>711</v>
      </c>
      <c r="E28" s="2">
        <v>584</v>
      </c>
      <c r="F28" s="21"/>
      <c r="G28" s="2">
        <v>2414</v>
      </c>
      <c r="H28" s="16">
        <v>2869</v>
      </c>
      <c r="I28" s="16">
        <v>1518</v>
      </c>
    </row>
    <row r="29" spans="3:9" ht="15">
      <c r="C29" s="9">
        <f>SUM(C24:C28)</f>
        <v>28225</v>
      </c>
      <c r="E29" s="9">
        <f>SUM(E24:E28)</f>
        <v>23197</v>
      </c>
      <c r="F29" s="21"/>
      <c r="G29" s="19">
        <f>SUM(G24:G28)</f>
        <v>34052</v>
      </c>
      <c r="H29" s="9">
        <f>SUM(H24:H28)</f>
        <v>33199</v>
      </c>
      <c r="I29" s="9">
        <f>SUM(I24:I28)</f>
        <v>34067</v>
      </c>
    </row>
    <row r="30" spans="6:9" ht="15">
      <c r="F30" s="21"/>
      <c r="H30" s="16"/>
      <c r="I30" s="16"/>
    </row>
    <row r="31" spans="1:9" ht="15">
      <c r="A31" s="2">
        <v>6</v>
      </c>
      <c r="B31" s="2" t="s">
        <v>67</v>
      </c>
      <c r="F31" s="21"/>
      <c r="H31" s="16"/>
      <c r="I31" s="16"/>
    </row>
    <row r="32" spans="6:9" ht="15">
      <c r="F32" s="21"/>
      <c r="H32" s="16"/>
      <c r="I32" s="16"/>
    </row>
    <row r="33" spans="2:9" ht="15">
      <c r="B33" s="4" t="s">
        <v>68</v>
      </c>
      <c r="C33" s="2">
        <v>7774</v>
      </c>
      <c r="E33" s="2">
        <v>4688</v>
      </c>
      <c r="F33" s="21"/>
      <c r="G33" s="15">
        <f>8634+369</f>
        <v>9003</v>
      </c>
      <c r="H33" s="16">
        <v>8289</v>
      </c>
      <c r="I33" s="16">
        <v>8815</v>
      </c>
    </row>
    <row r="34" spans="2:9" ht="15">
      <c r="B34" s="4" t="s">
        <v>69</v>
      </c>
      <c r="C34" s="2">
        <v>5531</v>
      </c>
      <c r="E34" s="2">
        <v>1769</v>
      </c>
      <c r="F34" s="21"/>
      <c r="G34" s="15">
        <f>3329+10+2584</f>
        <v>5923</v>
      </c>
      <c r="H34" s="16">
        <v>5001</v>
      </c>
      <c r="I34" s="16">
        <v>4669</v>
      </c>
    </row>
    <row r="35" spans="2:9" ht="15">
      <c r="B35" s="4" t="s">
        <v>70</v>
      </c>
      <c r="C35" s="2">
        <v>997</v>
      </c>
      <c r="E35" s="2">
        <v>602</v>
      </c>
      <c r="F35" s="21"/>
      <c r="G35" s="2">
        <v>595</v>
      </c>
      <c r="H35" s="16">
        <v>592</v>
      </c>
      <c r="I35" s="16">
        <v>1304</v>
      </c>
    </row>
    <row r="36" spans="2:9" ht="15">
      <c r="B36" s="4" t="s">
        <v>71</v>
      </c>
      <c r="C36" s="2">
        <v>9982</v>
      </c>
      <c r="E36" s="2">
        <v>9243</v>
      </c>
      <c r="F36" s="21"/>
      <c r="G36" s="2">
        <f>7838</f>
        <v>7838</v>
      </c>
      <c r="H36" s="16">
        <v>8131</v>
      </c>
      <c r="I36" s="16">
        <f>863+8550</f>
        <v>9413</v>
      </c>
    </row>
    <row r="37" spans="2:9" ht="15">
      <c r="B37" s="4" t="s">
        <v>72</v>
      </c>
      <c r="C37" s="2">
        <v>821</v>
      </c>
      <c r="E37" s="2">
        <v>1634</v>
      </c>
      <c r="F37" s="21"/>
      <c r="G37" s="2">
        <v>132</v>
      </c>
      <c r="H37" s="16">
        <v>234</v>
      </c>
      <c r="I37" s="16">
        <v>1068</v>
      </c>
    </row>
    <row r="38" spans="2:9" ht="15">
      <c r="B38" s="18" t="s">
        <v>73</v>
      </c>
      <c r="F38" s="21"/>
      <c r="G38" s="2">
        <v>0</v>
      </c>
      <c r="H38" s="16">
        <v>0</v>
      </c>
      <c r="I38" s="16">
        <v>0</v>
      </c>
    </row>
    <row r="39" spans="3:9" ht="15">
      <c r="C39" s="9">
        <f>SUM(C33:C37)</f>
        <v>25105</v>
      </c>
      <c r="E39" s="9">
        <f>SUM(E33:E37)</f>
        <v>17936</v>
      </c>
      <c r="F39" s="21"/>
      <c r="G39" s="9">
        <f>SUM(G33:G38)</f>
        <v>23491</v>
      </c>
      <c r="H39" s="9">
        <f>SUM(H33:H38)</f>
        <v>22247</v>
      </c>
      <c r="I39" s="9">
        <f>SUM(I33:I38)</f>
        <v>25269</v>
      </c>
    </row>
    <row r="40" spans="6:9" ht="15">
      <c r="F40" s="21"/>
      <c r="H40" s="16"/>
      <c r="I40" s="16"/>
    </row>
    <row r="41" spans="1:9" ht="15">
      <c r="A41" s="2">
        <v>7</v>
      </c>
      <c r="B41" s="2" t="s">
        <v>74</v>
      </c>
      <c r="C41" s="2">
        <f>C29-C39</f>
        <v>3120</v>
      </c>
      <c r="E41" s="2">
        <f>E29-E39</f>
        <v>5261</v>
      </c>
      <c r="F41" s="21"/>
      <c r="G41" s="2">
        <f>G29-G39</f>
        <v>10561</v>
      </c>
      <c r="H41" s="2">
        <f>H29-H39</f>
        <v>10952</v>
      </c>
      <c r="I41" s="2">
        <f>I29-I39</f>
        <v>8798</v>
      </c>
    </row>
    <row r="42" ht="15">
      <c r="F42" s="21"/>
    </row>
    <row r="43" spans="3:9" ht="15">
      <c r="C43" s="10">
        <f>C41+C14+C16+C18+C20</f>
        <v>47197</v>
      </c>
      <c r="E43" s="10">
        <f>E41+E14+E16+E18+E20</f>
        <v>46824</v>
      </c>
      <c r="F43" s="21"/>
      <c r="G43" s="10">
        <f>G41+G14+G16+G18+G20</f>
        <v>59743</v>
      </c>
      <c r="H43" s="10">
        <f>H41+H14+H16+H18+H20</f>
        <v>58915</v>
      </c>
      <c r="I43" s="10">
        <f>I41+I14+I16+I18+I20</f>
        <v>53406</v>
      </c>
    </row>
    <row r="44" spans="6:9" ht="15">
      <c r="F44" s="21"/>
      <c r="H44" s="16"/>
      <c r="I44" s="16"/>
    </row>
    <row r="45" spans="1:9" ht="15">
      <c r="A45" s="2">
        <v>8</v>
      </c>
      <c r="B45" s="2" t="s">
        <v>75</v>
      </c>
      <c r="F45" s="21"/>
      <c r="H45" s="16"/>
      <c r="I45" s="16"/>
    </row>
    <row r="46" spans="2:9" ht="15">
      <c r="B46" s="2" t="s">
        <v>76</v>
      </c>
      <c r="C46" s="2">
        <v>19910</v>
      </c>
      <c r="E46" s="2">
        <v>19910</v>
      </c>
      <c r="F46" s="21"/>
      <c r="G46" s="2">
        <v>19910</v>
      </c>
      <c r="H46" s="16">
        <v>19910</v>
      </c>
      <c r="I46" s="16">
        <v>19910</v>
      </c>
    </row>
    <row r="47" spans="6:9" ht="15">
      <c r="F47" s="21"/>
      <c r="H47" s="16"/>
      <c r="I47" s="16">
        <v>0</v>
      </c>
    </row>
    <row r="48" spans="2:9" ht="15">
      <c r="B48" s="30" t="s">
        <v>77</v>
      </c>
      <c r="C48" s="2">
        <v>16251</v>
      </c>
      <c r="E48" s="2">
        <v>14581</v>
      </c>
      <c r="F48" s="21"/>
      <c r="G48" s="2">
        <v>26248</v>
      </c>
      <c r="H48" s="16">
        <v>24494</v>
      </c>
      <c r="I48" s="16">
        <v>21571</v>
      </c>
    </row>
    <row r="49" spans="2:9" ht="15">
      <c r="B49" s="30" t="s">
        <v>101</v>
      </c>
      <c r="F49" s="21"/>
      <c r="G49" s="2">
        <v>1</v>
      </c>
      <c r="H49" s="16">
        <v>0</v>
      </c>
      <c r="I49" s="16"/>
    </row>
    <row r="50" spans="2:9" ht="15">
      <c r="B50" s="30"/>
      <c r="F50" s="21"/>
      <c r="H50" s="16"/>
      <c r="I50" s="16"/>
    </row>
    <row r="51" spans="1:9" ht="15">
      <c r="A51" s="2">
        <v>9</v>
      </c>
      <c r="B51" s="2" t="s">
        <v>78</v>
      </c>
      <c r="C51" s="2">
        <v>697</v>
      </c>
      <c r="E51" s="2">
        <v>364</v>
      </c>
      <c r="F51" s="21"/>
      <c r="G51" s="2">
        <v>1812</v>
      </c>
      <c r="H51" s="16">
        <v>1334</v>
      </c>
      <c r="I51" s="16">
        <v>1051</v>
      </c>
    </row>
    <row r="52" spans="6:9" ht="15">
      <c r="F52" s="21"/>
      <c r="H52" s="16"/>
      <c r="I52" s="16"/>
    </row>
    <row r="53" spans="1:9" ht="15">
      <c r="A53" s="2">
        <v>10</v>
      </c>
      <c r="B53" s="2" t="s">
        <v>79</v>
      </c>
      <c r="C53" s="2">
        <v>9361</v>
      </c>
      <c r="E53" s="2">
        <v>10846</v>
      </c>
      <c r="F53" s="21"/>
      <c r="G53" s="2">
        <f>6850</f>
        <v>6850</v>
      </c>
      <c r="H53" s="16">
        <v>7779</v>
      </c>
      <c r="I53" s="16">
        <v>8674</v>
      </c>
    </row>
    <row r="54" spans="6:9" ht="15">
      <c r="F54" s="21"/>
      <c r="H54" s="16"/>
      <c r="I54" s="16"/>
    </row>
    <row r="55" spans="1:9" ht="15">
      <c r="A55" s="2">
        <v>11</v>
      </c>
      <c r="B55" s="2" t="s">
        <v>80</v>
      </c>
      <c r="C55" s="2">
        <v>1775</v>
      </c>
      <c r="E55" s="2">
        <v>1981</v>
      </c>
      <c r="F55" s="21"/>
      <c r="G55" s="2">
        <f>471+2844</f>
        <v>3315</v>
      </c>
      <c r="H55" s="16">
        <v>3788</v>
      </c>
      <c r="I55" s="16">
        <v>845</v>
      </c>
    </row>
    <row r="56" spans="6:9" ht="15">
      <c r="F56" s="21"/>
      <c r="H56" s="16"/>
      <c r="I56" s="16"/>
    </row>
    <row r="57" spans="1:9" ht="15">
      <c r="A57" s="2">
        <v>12</v>
      </c>
      <c r="B57" s="2" t="s">
        <v>81</v>
      </c>
      <c r="F57" s="21"/>
      <c r="G57" s="2">
        <v>1607</v>
      </c>
      <c r="H57" s="16">
        <v>1610</v>
      </c>
      <c r="I57" s="16">
        <v>1355</v>
      </c>
    </row>
    <row r="58" spans="6:9" ht="15">
      <c r="F58" s="21"/>
      <c r="H58" s="16"/>
      <c r="I58" s="16"/>
    </row>
    <row r="59" spans="3:9" ht="15">
      <c r="C59" s="10">
        <f>SUM(C46:C55)</f>
        <v>47994</v>
      </c>
      <c r="E59" s="10">
        <f>SUM(E46:E55)</f>
        <v>47682</v>
      </c>
      <c r="F59" s="21"/>
      <c r="G59" s="10">
        <f>SUM(G46:G57)</f>
        <v>59743</v>
      </c>
      <c r="H59" s="10">
        <f>SUM(H46:H57)</f>
        <v>58915</v>
      </c>
      <c r="I59" s="10">
        <f>SUM(I46:I57)</f>
        <v>53406</v>
      </c>
    </row>
    <row r="60" spans="6:9" ht="15">
      <c r="F60" s="21"/>
      <c r="H60" s="15"/>
      <c r="I60" s="15"/>
    </row>
    <row r="61" spans="1:9" ht="15">
      <c r="A61" s="2">
        <v>13</v>
      </c>
      <c r="B61" s="2" t="s">
        <v>82</v>
      </c>
      <c r="C61" s="2">
        <v>181</v>
      </c>
      <c r="E61" s="2">
        <v>173</v>
      </c>
      <c r="F61" s="21"/>
      <c r="G61" s="2">
        <v>232</v>
      </c>
      <c r="H61" s="15">
        <v>223</v>
      </c>
      <c r="I61" s="15">
        <v>208</v>
      </c>
    </row>
    <row r="62" ht="15">
      <c r="F62" s="21"/>
    </row>
    <row r="63" ht="15">
      <c r="F63" s="21"/>
    </row>
    <row r="64" ht="15">
      <c r="F64" s="21"/>
    </row>
    <row r="65" ht="15">
      <c r="F65" s="21"/>
    </row>
    <row r="66" ht="15">
      <c r="F66" s="21"/>
    </row>
    <row r="67" ht="15">
      <c r="F67" s="21"/>
    </row>
    <row r="68" ht="15">
      <c r="F68" s="21"/>
    </row>
    <row r="69" ht="15">
      <c r="F69" s="21"/>
    </row>
    <row r="70" ht="15">
      <c r="F70" s="21"/>
    </row>
    <row r="71" ht="15">
      <c r="F71" s="21"/>
    </row>
    <row r="72" ht="15">
      <c r="F72" s="21"/>
    </row>
    <row r="73" ht="15">
      <c r="F73" s="21"/>
    </row>
    <row r="74" ht="15">
      <c r="F74" s="21"/>
    </row>
  </sheetData>
  <printOptions/>
  <pageMargins left="1.09" right="0.75" top="0.46" bottom="0.5" header="0.22" footer="0.33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&amp; C Services Sdn Bhd</cp:lastModifiedBy>
  <cp:lastPrinted>2001-12-06T07:06:46Z</cp:lastPrinted>
  <dcterms:created xsi:type="dcterms:W3CDTF">2001-11-23T04:37:42Z</dcterms:created>
  <dcterms:modified xsi:type="dcterms:W3CDTF">2001-12-06T00:46:47Z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